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исполнение" sheetId="1" r:id="rId1"/>
  </sheets>
  <calcPr calcId="124519"/>
</workbook>
</file>

<file path=xl/calcChain.xml><?xml version="1.0" encoding="utf-8"?>
<calcChain xmlns="http://schemas.openxmlformats.org/spreadsheetml/2006/main">
  <c r="F15" i="1"/>
  <c r="H15" s="1"/>
  <c r="H11" s="1"/>
  <c r="F14"/>
  <c r="F13"/>
  <c r="G13" s="1"/>
  <c r="E15"/>
  <c r="G15" s="1"/>
  <c r="E14"/>
  <c r="G14" s="1"/>
  <c r="E13"/>
  <c r="D15"/>
  <c r="D13"/>
  <c r="D11" s="1"/>
  <c r="D14"/>
  <c r="H13"/>
  <c r="F7"/>
  <c r="F6"/>
  <c r="F20"/>
  <c r="E4"/>
  <c r="E11"/>
  <c r="C11"/>
  <c r="D4"/>
  <c r="C4"/>
  <c r="H14" l="1"/>
  <c r="F11"/>
  <c r="H7"/>
  <c r="H6"/>
  <c r="G6"/>
  <c r="G7"/>
  <c r="F4"/>
  <c r="G11"/>
  <c r="H4" l="1"/>
  <c r="G4"/>
</calcChain>
</file>

<file path=xl/sharedStrings.xml><?xml version="1.0" encoding="utf-8"?>
<sst xmlns="http://schemas.openxmlformats.org/spreadsheetml/2006/main" count="39" uniqueCount="23">
  <si>
    <t>№ п/п</t>
  </si>
  <si>
    <t>Наименование</t>
  </si>
  <si>
    <t>по соглашениям</t>
  </si>
  <si>
    <t>доведено предельного объема финансирования</t>
  </si>
  <si>
    <t>исполнено</t>
  </si>
  <si>
    <t>процент исполнения</t>
  </si>
  <si>
    <t>Бюджетная деятельность</t>
  </si>
  <si>
    <t>Субсидии на выполнение муниципального задания</t>
  </si>
  <si>
    <t>в том числе:</t>
  </si>
  <si>
    <t>Местный бюджет</t>
  </si>
  <si>
    <t>Областной бюджет</t>
  </si>
  <si>
    <t>Внебюджетная деятельность</t>
  </si>
  <si>
    <t>Приносящий доход деятельность (собственные доходы учреждения)</t>
  </si>
  <si>
    <t>доходы</t>
  </si>
  <si>
    <t>Доходы (в рублях):</t>
  </si>
  <si>
    <t>Возмещение расходов за коммунальные услуги</t>
  </si>
  <si>
    <t>Арендная плата</t>
  </si>
  <si>
    <t>Субсидии на иные цели</t>
  </si>
  <si>
    <t>Благотворительные пожертвования</t>
  </si>
  <si>
    <t>Сдача макулатуры</t>
  </si>
  <si>
    <t>Остаток средств на лицевом счете на 01.01.2020 год</t>
  </si>
  <si>
    <t>Остаток средств на лицевых счетах на 01.01.2021 г. (гр.3+гр.5-гр.6)</t>
  </si>
  <si>
    <t>Федеральный бюджет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</si>
</sst>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4" fillId="0" borderId="0" xfId="0" applyNumberFormat="1" applyFont="1"/>
    <xf numFmtId="4" fontId="3" fillId="0" borderId="0" xfId="0" applyNumberFormat="1" applyFont="1" applyAlignment="1">
      <alignment wrapText="1"/>
    </xf>
    <xf numFmtId="4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3" fontId="4" fillId="0" borderId="0" xfId="0" applyNumberFormat="1" applyFont="1" applyBorder="1"/>
    <xf numFmtId="4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4" fontId="3" fillId="0" borderId="0" xfId="0" applyNumberFormat="1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zoomScale="90" zoomScaleNormal="90" workbookViewId="0">
      <selection activeCell="O15" sqref="O15"/>
    </sheetView>
  </sheetViews>
  <sheetFormatPr defaultRowHeight="14.4"/>
  <cols>
    <col min="2" max="2" width="29.21875" customWidth="1"/>
    <col min="3" max="3" width="18.33203125" customWidth="1"/>
    <col min="4" max="4" width="14.21875" customWidth="1"/>
    <col min="5" max="5" width="18.33203125" customWidth="1"/>
    <col min="6" max="7" width="19" customWidth="1"/>
    <col min="8" max="8" width="11.6640625" customWidth="1"/>
  </cols>
  <sheetData>
    <row r="1" spans="1:14" ht="33" customHeight="1">
      <c r="A1" s="31" t="s">
        <v>6</v>
      </c>
      <c r="B1" s="31"/>
      <c r="C1" s="31"/>
      <c r="D1" s="31"/>
      <c r="E1" s="31"/>
      <c r="F1" s="31"/>
      <c r="G1" s="31"/>
      <c r="H1" s="31"/>
      <c r="I1" s="3"/>
      <c r="J1" s="3"/>
      <c r="K1" s="3"/>
      <c r="L1" s="3"/>
      <c r="M1" s="3"/>
      <c r="N1" s="3"/>
    </row>
    <row r="2" spans="1:14" s="8" customFormat="1" ht="62.4">
      <c r="A2" s="12" t="s">
        <v>0</v>
      </c>
      <c r="B2" s="12" t="s">
        <v>1</v>
      </c>
      <c r="C2" s="12" t="s">
        <v>20</v>
      </c>
      <c r="D2" s="12" t="s">
        <v>2</v>
      </c>
      <c r="E2" s="12" t="s">
        <v>3</v>
      </c>
      <c r="F2" s="12" t="s">
        <v>4</v>
      </c>
      <c r="G2" s="12" t="s">
        <v>21</v>
      </c>
      <c r="H2" s="12" t="s">
        <v>5</v>
      </c>
      <c r="I2" s="6"/>
      <c r="J2" s="6"/>
      <c r="K2" s="6"/>
      <c r="L2" s="6"/>
      <c r="M2" s="7"/>
      <c r="N2" s="7"/>
    </row>
    <row r="3" spans="1:14" s="1" customFormat="1" ht="15.6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9"/>
      <c r="J3" s="4"/>
      <c r="K3" s="4"/>
      <c r="L3" s="4"/>
      <c r="M3" s="4"/>
      <c r="N3" s="4"/>
    </row>
    <row r="4" spans="1:14" ht="31.2">
      <c r="A4" s="14">
        <v>1</v>
      </c>
      <c r="B4" s="30" t="s">
        <v>7</v>
      </c>
      <c r="C4" s="16">
        <f>C6+C7</f>
        <v>624033.25</v>
      </c>
      <c r="D4" s="16">
        <f t="shared" ref="D4:G4" si="0">D6+D7</f>
        <v>34889067</v>
      </c>
      <c r="E4" s="16">
        <f t="shared" si="0"/>
        <v>34889067</v>
      </c>
      <c r="F4" s="16">
        <f t="shared" si="0"/>
        <v>35040770.109999999</v>
      </c>
      <c r="G4" s="16">
        <f t="shared" si="0"/>
        <v>472330.1400000006</v>
      </c>
      <c r="H4" s="17">
        <f>(H6+H7)/2</f>
        <v>98.157767298608945</v>
      </c>
      <c r="I4" s="11"/>
      <c r="J4" s="3"/>
      <c r="K4" s="3"/>
      <c r="L4" s="3"/>
      <c r="M4" s="3"/>
      <c r="N4" s="3"/>
    </row>
    <row r="5" spans="1:14" ht="15.6">
      <c r="A5" s="18"/>
      <c r="B5" s="19" t="s">
        <v>8</v>
      </c>
      <c r="C5" s="20"/>
      <c r="D5" s="20"/>
      <c r="E5" s="20"/>
      <c r="F5" s="20"/>
      <c r="G5" s="20"/>
      <c r="H5" s="21"/>
      <c r="I5" s="11"/>
      <c r="J5" s="3"/>
      <c r="K5" s="3"/>
      <c r="L5" s="3"/>
      <c r="M5" s="3"/>
      <c r="N5" s="3"/>
    </row>
    <row r="6" spans="1:14" ht="15.6">
      <c r="A6" s="18"/>
      <c r="B6" s="19" t="s">
        <v>9</v>
      </c>
      <c r="C6" s="20">
        <v>500208.47</v>
      </c>
      <c r="D6" s="20">
        <v>9357090</v>
      </c>
      <c r="E6" s="20">
        <v>9357090</v>
      </c>
      <c r="F6" s="20">
        <f>9573617.41-11410.15</f>
        <v>9562207.2599999998</v>
      </c>
      <c r="G6" s="20">
        <f>C6+E6-F6</f>
        <v>295091.21000000089</v>
      </c>
      <c r="H6" s="21">
        <f>F6/(E6+C6)*100</f>
        <v>97.006368317870354</v>
      </c>
      <c r="I6" s="11"/>
      <c r="J6" s="3"/>
      <c r="K6" s="3"/>
      <c r="L6" s="3"/>
      <c r="M6" s="3"/>
      <c r="N6" s="3"/>
    </row>
    <row r="7" spans="1:14" ht="15.6">
      <c r="A7" s="18"/>
      <c r="B7" s="19" t="s">
        <v>10</v>
      </c>
      <c r="C7" s="20">
        <v>123824.78</v>
      </c>
      <c r="D7" s="20">
        <v>25531977</v>
      </c>
      <c r="E7" s="20">
        <v>25531977</v>
      </c>
      <c r="F7" s="20">
        <f>25519254.75-40691.9</f>
        <v>25478562.850000001</v>
      </c>
      <c r="G7" s="20">
        <f>C7+E7-F7</f>
        <v>177238.9299999997</v>
      </c>
      <c r="H7" s="21">
        <f>F7/(E7+C7)*100</f>
        <v>99.309166279347522</v>
      </c>
      <c r="I7" s="11"/>
      <c r="J7" s="3"/>
      <c r="K7" s="3"/>
      <c r="L7" s="3"/>
      <c r="M7" s="3"/>
      <c r="N7" s="3"/>
    </row>
    <row r="8" spans="1:14" ht="15.6">
      <c r="A8" s="3"/>
      <c r="B8" s="5"/>
      <c r="C8" s="10"/>
      <c r="D8" s="10"/>
      <c r="E8" s="10"/>
      <c r="F8" s="10"/>
      <c r="G8" s="10"/>
      <c r="H8" s="11"/>
      <c r="I8" s="11"/>
      <c r="J8" s="3"/>
      <c r="K8" s="3"/>
      <c r="L8" s="3"/>
      <c r="M8" s="3"/>
      <c r="N8" s="3"/>
    </row>
    <row r="9" spans="1:14" ht="62.4">
      <c r="A9" s="12" t="s">
        <v>0</v>
      </c>
      <c r="B9" s="12" t="s">
        <v>1</v>
      </c>
      <c r="C9" s="12" t="s">
        <v>20</v>
      </c>
      <c r="D9" s="12" t="s">
        <v>2</v>
      </c>
      <c r="E9" s="12" t="s">
        <v>3</v>
      </c>
      <c r="F9" s="12" t="s">
        <v>4</v>
      </c>
      <c r="G9" s="12" t="s">
        <v>21</v>
      </c>
      <c r="H9" s="12" t="s">
        <v>5</v>
      </c>
      <c r="I9" s="11"/>
      <c r="J9" s="3"/>
      <c r="K9" s="3"/>
      <c r="L9" s="3"/>
      <c r="M9" s="3"/>
      <c r="N9" s="3"/>
    </row>
    <row r="10" spans="1:14" ht="15.6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  <c r="I10" s="11"/>
      <c r="J10" s="3"/>
      <c r="K10" s="3"/>
      <c r="L10" s="3"/>
      <c r="M10" s="3"/>
      <c r="N10" s="3"/>
    </row>
    <row r="11" spans="1:14" ht="15.6">
      <c r="A11" s="14">
        <v>1</v>
      </c>
      <c r="B11" s="30" t="s">
        <v>17</v>
      </c>
      <c r="C11" s="16">
        <f>C15</f>
        <v>0</v>
      </c>
      <c r="D11" s="16">
        <f>D15+D13+D14</f>
        <v>8003627.7200000007</v>
      </c>
      <c r="E11" s="16">
        <f t="shared" ref="E11:G11" si="1">E15</f>
        <v>915711.7</v>
      </c>
      <c r="F11" s="16">
        <f t="shared" si="1"/>
        <v>915711.7</v>
      </c>
      <c r="G11" s="16">
        <f t="shared" si="1"/>
        <v>0</v>
      </c>
      <c r="H11" s="17">
        <f>(H15)</f>
        <v>100</v>
      </c>
      <c r="I11" s="11"/>
      <c r="J11" s="3"/>
      <c r="K11" s="3"/>
      <c r="L11" s="3"/>
      <c r="M11" s="3"/>
      <c r="N11" s="3"/>
    </row>
    <row r="12" spans="1:14" ht="15.6">
      <c r="A12" s="18"/>
      <c r="B12" s="19" t="s">
        <v>8</v>
      </c>
      <c r="C12" s="20"/>
      <c r="D12" s="20"/>
      <c r="E12" s="20"/>
      <c r="F12" s="20"/>
      <c r="G12" s="20"/>
      <c r="H12" s="21"/>
      <c r="I12" s="11"/>
      <c r="J12" s="3"/>
      <c r="K12" s="3"/>
      <c r="L12" s="3"/>
      <c r="M12" s="3"/>
      <c r="N12" s="3"/>
    </row>
    <row r="13" spans="1:14" ht="15.6">
      <c r="A13" s="18"/>
      <c r="B13" s="19" t="s">
        <v>9</v>
      </c>
      <c r="C13" s="20"/>
      <c r="D13" s="20">
        <f>1348400+102400+607250+970400+2190600</f>
        <v>5219050</v>
      </c>
      <c r="E13" s="20">
        <f>1348400+102400+607250+970400+2190600</f>
        <v>5219050</v>
      </c>
      <c r="F13" s="20">
        <f>1348400+102400+607250+970400+2190600</f>
        <v>5219050</v>
      </c>
      <c r="G13" s="20">
        <f>C13+E13-F13</f>
        <v>0</v>
      </c>
      <c r="H13" s="21">
        <f>F13/(E13+C13)*100</f>
        <v>100</v>
      </c>
      <c r="I13" s="11"/>
      <c r="J13" s="3"/>
      <c r="K13" s="3"/>
      <c r="L13" s="3"/>
      <c r="M13" s="3"/>
      <c r="N13" s="3"/>
    </row>
    <row r="14" spans="1:14" ht="15.6">
      <c r="A14" s="18"/>
      <c r="B14" s="19" t="s">
        <v>10</v>
      </c>
      <c r="C14" s="20"/>
      <c r="D14" s="20">
        <f>1112266.02+756600</f>
        <v>1868866.02</v>
      </c>
      <c r="E14" s="20">
        <f>1112266.02+756600</f>
        <v>1868866.02</v>
      </c>
      <c r="F14" s="20">
        <f>1112266.02+756600</f>
        <v>1868866.02</v>
      </c>
      <c r="G14" s="20">
        <f t="shared" ref="G14:G15" si="2">C14+E14-F14</f>
        <v>0</v>
      </c>
      <c r="H14" s="21">
        <f t="shared" ref="H14:H15" si="3">F14/(E14+C14)*100</f>
        <v>100</v>
      </c>
      <c r="I14" s="11"/>
      <c r="J14" s="3"/>
      <c r="K14" s="3"/>
      <c r="L14" s="3"/>
      <c r="M14" s="3"/>
      <c r="N14" s="3"/>
    </row>
    <row r="15" spans="1:14" ht="15.6">
      <c r="A15" s="18"/>
      <c r="B15" s="19" t="s">
        <v>22</v>
      </c>
      <c r="C15" s="20"/>
      <c r="D15" s="20">
        <f>486579.72+429131.98</f>
        <v>915711.7</v>
      </c>
      <c r="E15" s="20">
        <f>486579.72+429131.98</f>
        <v>915711.7</v>
      </c>
      <c r="F15" s="20">
        <f>486579.72+429131.98</f>
        <v>915711.7</v>
      </c>
      <c r="G15" s="20">
        <f t="shared" si="2"/>
        <v>0</v>
      </c>
      <c r="H15" s="21">
        <f t="shared" si="3"/>
        <v>100</v>
      </c>
      <c r="I15" s="11"/>
      <c r="J15" s="3"/>
      <c r="K15" s="3"/>
      <c r="L15" s="3"/>
      <c r="M15" s="3"/>
      <c r="N15" s="3"/>
    </row>
    <row r="16" spans="1:14" ht="17.399999999999999" customHeight="1">
      <c r="A16" s="3"/>
      <c r="B16" s="5"/>
      <c r="C16" s="10"/>
      <c r="D16" s="29"/>
      <c r="E16" s="29"/>
      <c r="F16" s="29"/>
      <c r="G16" s="10"/>
      <c r="H16" s="11"/>
      <c r="I16" s="11"/>
      <c r="J16" s="3"/>
      <c r="K16" s="3"/>
      <c r="L16" s="3"/>
      <c r="M16" s="3"/>
      <c r="N16" s="3"/>
    </row>
    <row r="17" spans="1:14" ht="31.2" customHeight="1">
      <c r="A17" s="31" t="s">
        <v>11</v>
      </c>
      <c r="B17" s="31"/>
      <c r="C17" s="31"/>
      <c r="D17" s="31"/>
      <c r="E17" s="31"/>
      <c r="F17" s="31"/>
      <c r="G17" s="10"/>
      <c r="H17" s="11"/>
      <c r="I17" s="11"/>
      <c r="J17" s="3"/>
      <c r="K17" s="3"/>
      <c r="L17" s="3"/>
      <c r="M17" s="3"/>
      <c r="N17" s="3"/>
    </row>
    <row r="18" spans="1:14" ht="62.4">
      <c r="A18" s="12" t="s">
        <v>0</v>
      </c>
      <c r="B18" s="12" t="s">
        <v>1</v>
      </c>
      <c r="C18" s="12" t="s">
        <v>20</v>
      </c>
      <c r="D18" s="12" t="s">
        <v>13</v>
      </c>
      <c r="E18" s="12" t="s">
        <v>4</v>
      </c>
      <c r="F18" s="12" t="s">
        <v>21</v>
      </c>
      <c r="G18" s="22"/>
      <c r="H18" s="23"/>
      <c r="I18" s="3"/>
      <c r="J18" s="3"/>
      <c r="K18" s="3"/>
      <c r="L18" s="3"/>
      <c r="M18" s="3"/>
      <c r="N18" s="3"/>
    </row>
    <row r="19" spans="1:14" ht="15.6">
      <c r="A19" s="13">
        <v>1</v>
      </c>
      <c r="B19" s="13">
        <v>2</v>
      </c>
      <c r="C19" s="13">
        <v>3</v>
      </c>
      <c r="D19" s="13">
        <v>4</v>
      </c>
      <c r="E19" s="13">
        <v>5</v>
      </c>
      <c r="F19" s="13">
        <v>6</v>
      </c>
      <c r="G19" s="24"/>
      <c r="H19" s="23"/>
      <c r="I19" s="3"/>
      <c r="J19" s="3"/>
      <c r="K19" s="3"/>
      <c r="L19" s="3"/>
      <c r="M19" s="3"/>
      <c r="N19" s="3"/>
    </row>
    <row r="20" spans="1:14" ht="48" customHeight="1">
      <c r="A20" s="14">
        <v>1</v>
      </c>
      <c r="B20" s="15" t="s">
        <v>12</v>
      </c>
      <c r="C20" s="16">
        <v>126036.13</v>
      </c>
      <c r="D20" s="16">
        <v>747814.67</v>
      </c>
      <c r="E20" s="16">
        <v>815847.63</v>
      </c>
      <c r="F20" s="16">
        <f>C20+D20-E20</f>
        <v>58003.170000000042</v>
      </c>
      <c r="G20" s="25"/>
      <c r="H20" s="23"/>
    </row>
    <row r="21" spans="1:14">
      <c r="A21" s="2" t="s">
        <v>14</v>
      </c>
      <c r="B21" s="2"/>
      <c r="C21" s="2"/>
      <c r="D21" s="26"/>
    </row>
    <row r="22" spans="1:14">
      <c r="A22" s="2" t="s">
        <v>15</v>
      </c>
      <c r="B22" s="2"/>
      <c r="C22" s="2"/>
      <c r="D22" s="26">
        <v>256936.67</v>
      </c>
    </row>
    <row r="23" spans="1:14">
      <c r="A23" s="2" t="s">
        <v>16</v>
      </c>
      <c r="B23" s="2"/>
      <c r="C23" s="2"/>
      <c r="D23" s="26">
        <v>34438</v>
      </c>
    </row>
    <row r="24" spans="1:14">
      <c r="A24" s="27" t="s">
        <v>18</v>
      </c>
      <c r="D24" s="26">
        <v>456440</v>
      </c>
    </row>
    <row r="25" spans="1:14" hidden="1">
      <c r="A25" s="28" t="s">
        <v>19</v>
      </c>
      <c r="B25" s="28"/>
      <c r="D25" s="26"/>
    </row>
  </sheetData>
  <mergeCells count="3">
    <mergeCell ref="A25:B25"/>
    <mergeCell ref="A1:H1"/>
    <mergeCell ref="A17:F17"/>
  </mergeCells>
  <pageMargins left="0.55118110236220474" right="0.19685039370078741" top="0.19685039370078741" bottom="0.15748031496062992" header="0.11811023622047245" footer="0.15748031496062992"/>
  <pageSetup paperSize="9" scale="9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исполнение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2021-08-03T06:09:45Z</dcterms:modified>
</cp:coreProperties>
</file>